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<sst xmlns="http://schemas.openxmlformats.org/spreadsheetml/2006/main" count="54" uniqueCount="45">
  <si>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</si>
  <si>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</si>
  <si>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</si>
  <si>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</si>
  <si>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</si>
  <si>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</si>
  <si>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</si>
  <si>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</si>
  <si>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</si>
  <si>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</si>
  <si>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</si>
  <si>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</si>
  <si>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</si>
  <si>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</si>
  <si>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</si>
  <si>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</si>
  <si>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</si>
  <si>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</si>
  <si>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</si>
  <si>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</si>
  <si>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</si>
  <si>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</si>
  <si>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</si>
  <si>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</si>
  <si>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</si>
  <si>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</si>
  <si>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</si>
  <si>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</si>
  <si>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</si>
  <si>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</si>
  <si>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</si>
  <si>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</si>
  <si>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</si>
  <si>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</si>
  <si>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</si>
  <si>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</si>
  <si>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</si>
  <si>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July 27 - $4 online</t>
  </si>
  <si>
    <t>August 7 - $12 online</t>
  </si>
  <si>
    <t>August 16 - $40 home - Myers</t>
  </si>
  <si>
    <t>August 5? - $40 home - ?</t>
  </si>
  <si>
    <t>August 17 - $11 online</t>
  </si>
  <si>
    <t>August 21 - $150 casino - Borgata</t>
  </si>
  <si>
    <t>July 29 - casino - ?</t>
  </si>
  <si>
    <t>July 23 - $2 online - 97563450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</si>
</sst>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H10" sqref="H10"/>
    </sheetView>
  </sheetViews>
  <sheetFormatPr defaultColWidth="9.140625" defaultRowHeight="12.75"/>
  <cols>
    <col min="1" max="1" width="29.57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13</v>
      </c>
      <c r="C1" s="2" t="s">
        <v>8</v>
      </c>
      <c r="D1" s="2" t="s">
        <v>24</v>
      </c>
      <c r="E1" s="2" t="s">
        <v>7</v>
      </c>
      <c r="F1" s="2" t="s">
        <v>27</v>
      </c>
      <c r="G1" s="2" t="s">
        <v>11</v>
      </c>
      <c r="H1" s="2" t="s">
        <v>9</v>
      </c>
    </row>
    <row r="2" spans="1:8" s="3" customFormat="1" ht="12.75">
      <c r="A2" s="3" t="s">
        <v>14</v>
      </c>
      <c r="B2" s="4" t="s">
        <v>6</v>
      </c>
      <c r="C2" s="4" t="s">
        <v>3</v>
      </c>
      <c r="D2" s="4" t="s">
        <v>25</v>
      </c>
      <c r="E2" s="4" t="s">
        <v>1</v>
      </c>
      <c r="F2" s="4" t="s">
        <v>28</v>
      </c>
      <c r="G2" s="4" t="s">
        <v>6</v>
      </c>
      <c r="H2" s="4" t="s">
        <v>6</v>
      </c>
    </row>
    <row r="3" spans="1:8" s="3" customFormat="1" ht="12.75">
      <c r="A3" s="3" t="s">
        <v>15</v>
      </c>
      <c r="B3" s="3" t="s">
        <v>12</v>
      </c>
      <c r="C3" s="3" t="s">
        <v>4</v>
      </c>
      <c r="D3" s="3" t="s">
        <v>26</v>
      </c>
      <c r="E3" s="3" t="s">
        <v>2</v>
      </c>
      <c r="F3" s="3" t="s">
        <v>29</v>
      </c>
      <c r="G3" s="3" t="s">
        <v>10</v>
      </c>
      <c r="H3" s="3" t="s">
        <v>5</v>
      </c>
    </row>
    <row r="4" spans="1:11" ht="12.75">
      <c r="A4" s="3" t="s">
        <v>16</v>
      </c>
      <c r="B4" s="16">
        <v>100</v>
      </c>
      <c r="C4" s="16">
        <v>100</v>
      </c>
      <c r="D4" s="16">
        <v>100</v>
      </c>
      <c r="E4" s="16">
        <v>100</v>
      </c>
      <c r="F4" s="16"/>
      <c r="G4" s="16"/>
      <c r="H4" s="16">
        <v>100</v>
      </c>
      <c r="I4" s="11">
        <f>SUM(B4:H4)</f>
        <v>500</v>
      </c>
      <c r="J4"/>
      <c r="K4"/>
    </row>
    <row r="5" spans="3:11" ht="12.75">
      <c r="C5" s="1"/>
      <c r="D5" s="1"/>
      <c r="F5"/>
      <c r="J5"/>
      <c r="K5"/>
    </row>
    <row r="6" spans="1:11" ht="12.75">
      <c r="A6" s="3" t="s">
        <v>30</v>
      </c>
      <c r="B6" s="5">
        <f>10*(SQRT(180)/SQRT(9))*(1+LOG10(11+0.25))</f>
        <v>91.73032944825017</v>
      </c>
      <c r="C6" s="10" t="s">
        <v>23</v>
      </c>
      <c r="D6" s="10" t="s">
        <v>23</v>
      </c>
      <c r="E6" s="5">
        <f>10*(SQRT(180)/SQRT(101))*(1+LOG10(11+0.25))</f>
        <v>27.38252678136704</v>
      </c>
      <c r="F6" s="10" t="s">
        <v>23</v>
      </c>
      <c r="G6" s="5">
        <f>10*(SQRT(180)/SQRT(89))*(1+LOG10(11+0.25))</f>
        <v>29.170186424229048</v>
      </c>
      <c r="H6" s="10" t="s">
        <v>23</v>
      </c>
      <c r="J6"/>
      <c r="K6"/>
    </row>
    <row r="7" spans="1:11" ht="12.75">
      <c r="A7" s="3" t="s">
        <v>34</v>
      </c>
      <c r="B7" s="5">
        <f>2*10*(SQRT(7)/SQRT(1))*(1+LOG10(40+0.25))</f>
        <v>137.83125508943257</v>
      </c>
      <c r="C7" s="5">
        <f>2*10*(SQRT(7)/SQRT(2))*(1+LOG10(40+0.25))</f>
        <v>97.46141513319061</v>
      </c>
      <c r="D7" s="5">
        <f>2*10*(SQRT(7)/SQRT(3))*(1+LOG10(40+0.25))</f>
        <v>79.57691222862788</v>
      </c>
      <c r="E7" s="5">
        <f>2*10*(SQRT(7)/SQRT(5))*(1+LOG10(40+0.25))</f>
        <v>61.64001116081702</v>
      </c>
      <c r="F7" s="5">
        <f>2*10*(SQRT(7)/SQRT(6))*(1+LOG10(40+0.25))</f>
        <v>56.26937426274947</v>
      </c>
      <c r="G7" s="10" t="s">
        <v>23</v>
      </c>
      <c r="H7" s="5">
        <f>2*10*(SQRT(7)/SQRT(7))*(1+LOG10(40+0.25))</f>
        <v>52.09531769407775</v>
      </c>
      <c r="J7"/>
      <c r="K7"/>
    </row>
    <row r="8" spans="1:11" ht="12.75">
      <c r="A8" s="3" t="s">
        <v>35</v>
      </c>
      <c r="B8" s="10" t="s">
        <v>23</v>
      </c>
      <c r="C8" s="5">
        <f>10*(SQRT(180)/SQRT(35))*(1+LOG10(4+0.25))</f>
        <v>36.92838982803152</v>
      </c>
      <c r="D8" s="5">
        <f>10*(SQRT(180)/SQRT(41))*(1+LOG10(4+0.25))</f>
        <v>34.11948486128839</v>
      </c>
      <c r="E8" s="5">
        <f>10*(SQRT(180)/SQRT(171))*(1+LOG10(4+0.25))</f>
        <v>16.70691791006726</v>
      </c>
      <c r="F8" s="5">
        <f>10*(SQRT(180)/SQRT(29))*(1+LOG10(4+0.25))</f>
        <v>40.569102025363904</v>
      </c>
      <c r="G8" s="5">
        <f>10*(SQRT(180)/SQRT(62))*(1+LOG10(4+0.25))</f>
        <v>27.745882907369708</v>
      </c>
      <c r="H8" s="10" t="s">
        <v>23</v>
      </c>
      <c r="J8"/>
      <c r="K8"/>
    </row>
    <row r="9" spans="1:11" ht="12.75">
      <c r="A9" s="3" t="s">
        <v>44</v>
      </c>
      <c r="B9" s="5">
        <f>10*(SQRT(180)/SQRT(11))*(1+LOG10(2+0.25))</f>
        <v>54.69847606415285</v>
      </c>
      <c r="C9" s="10" t="s">
        <v>23</v>
      </c>
      <c r="D9" s="5">
        <f>10*(SQRT(180)/SQRT(8))*(1+LOG10(2+0.25))</f>
        <v>64.1396485424068</v>
      </c>
      <c r="E9" s="5">
        <f>10*(SQRT(180)/SQRT(21))*(1+LOG10(2+0.25))</f>
        <v>39.587850541938295</v>
      </c>
      <c r="F9" s="5">
        <f>10*(SQRT(180)/SQRT(40))*(1+LOG10(2+0.25))</f>
        <v>28.684122838753378</v>
      </c>
      <c r="G9" s="5">
        <f>10*(SQRT(180)/SQRT(6))*(1+LOG10(2+0.25))</f>
        <v>74.06208670337311</v>
      </c>
      <c r="H9" s="5">
        <f>10*(SQRT(180)/SQRT(37))*(1+LOG10(2+0.25))</f>
        <v>29.824330771652964</v>
      </c>
      <c r="J9"/>
      <c r="K9"/>
    </row>
    <row r="10" spans="1:11" ht="12.75">
      <c r="A10" s="3" t="s">
        <v>36</v>
      </c>
      <c r="B10" s="5"/>
      <c r="C10" s="5"/>
      <c r="D10" s="5"/>
      <c r="E10" s="5"/>
      <c r="F10" s="5"/>
      <c r="G10" s="5"/>
      <c r="H10" s="5"/>
      <c r="J10"/>
      <c r="K10"/>
    </row>
    <row r="11" spans="1:11" ht="12.75">
      <c r="A11" s="3" t="s">
        <v>37</v>
      </c>
      <c r="B11" s="5"/>
      <c r="C11" s="5"/>
      <c r="D11" s="5"/>
      <c r="E11" s="5"/>
      <c r="F11" s="5"/>
      <c r="G11" s="5"/>
      <c r="H11" s="5"/>
      <c r="J11"/>
      <c r="K11"/>
    </row>
    <row r="12" spans="1:11" ht="12.75">
      <c r="A12" s="3" t="s">
        <v>43</v>
      </c>
      <c r="B12" s="5"/>
      <c r="C12" s="5"/>
      <c r="D12" s="5"/>
      <c r="E12" s="5"/>
      <c r="F12" s="5"/>
      <c r="G12" s="5"/>
      <c r="H12" s="5"/>
      <c r="J12"/>
      <c r="K12"/>
    </row>
    <row r="13" spans="1:11" ht="12.75">
      <c r="A13" s="3" t="s">
        <v>40</v>
      </c>
      <c r="B13" s="5"/>
      <c r="C13" s="5"/>
      <c r="D13" s="5"/>
      <c r="E13" s="5"/>
      <c r="F13" s="5"/>
      <c r="G13" s="5"/>
      <c r="H13" s="5"/>
      <c r="J13"/>
      <c r="K13"/>
    </row>
    <row r="14" spans="1:11" ht="12.75">
      <c r="A14" s="3" t="s">
        <v>38</v>
      </c>
      <c r="B14" s="5"/>
      <c r="C14" s="5"/>
      <c r="D14" s="5"/>
      <c r="E14" s="5"/>
      <c r="F14" s="5"/>
      <c r="G14" s="5"/>
      <c r="H14" s="5"/>
      <c r="J14"/>
      <c r="K14"/>
    </row>
    <row r="15" spans="1:11" ht="12.75">
      <c r="A15" s="3" t="s">
        <v>39</v>
      </c>
      <c r="B15" s="5"/>
      <c r="C15" s="5"/>
      <c r="D15" s="5"/>
      <c r="E15" s="5"/>
      <c r="F15" s="5"/>
      <c r="G15" s="5"/>
      <c r="H15" s="5"/>
      <c r="J15"/>
      <c r="K15"/>
    </row>
    <row r="16" spans="1:11" ht="12.75">
      <c r="A16" s="3" t="s">
        <v>41</v>
      </c>
      <c r="B16" s="5"/>
      <c r="C16" s="5"/>
      <c r="D16" s="5"/>
      <c r="E16" s="5"/>
      <c r="F16" s="5"/>
      <c r="G16" s="5"/>
      <c r="H16" s="5"/>
      <c r="J16"/>
      <c r="K16"/>
    </row>
    <row r="17" spans="1:11" ht="12.75">
      <c r="A17" s="3" t="s">
        <v>42</v>
      </c>
      <c r="B17" s="5"/>
      <c r="C17" s="5"/>
      <c r="D17" s="5"/>
      <c r="E17" s="5"/>
      <c r="F17" s="5"/>
      <c r="G17" s="5"/>
      <c r="H17" s="5"/>
      <c r="J17"/>
      <c r="K17"/>
    </row>
    <row r="18" spans="1:11" ht="12.75">
      <c r="A18" s="3"/>
      <c r="B18" s="5"/>
      <c r="C18" s="5"/>
      <c r="D18" s="5"/>
      <c r="E18" s="5"/>
      <c r="F18" s="5"/>
      <c r="G18" s="5"/>
      <c r="H18" s="5"/>
      <c r="J18"/>
      <c r="K18"/>
    </row>
    <row r="19" spans="3:11" ht="12.75">
      <c r="C19" s="1"/>
      <c r="D19" s="1"/>
      <c r="F19"/>
      <c r="J19"/>
      <c r="K19"/>
    </row>
    <row r="20" spans="1:11" ht="12.75">
      <c r="A20" s="3" t="s">
        <v>17</v>
      </c>
      <c r="B20" s="12">
        <f aca="true" t="shared" si="0" ref="B20:H20">SUMIF(B6:B18,"&gt;0.00001",B6:B17)</f>
        <v>284.26006060183556</v>
      </c>
      <c r="C20" s="12">
        <f t="shared" si="0"/>
        <v>134.38980496122213</v>
      </c>
      <c r="D20" s="12">
        <f t="shared" si="0"/>
        <v>177.83604563232308</v>
      </c>
      <c r="E20" s="12">
        <f t="shared" si="0"/>
        <v>145.31730639418961</v>
      </c>
      <c r="F20" s="12">
        <f t="shared" si="0"/>
        <v>125.52259912686677</v>
      </c>
      <c r="G20" s="12">
        <f t="shared" si="0"/>
        <v>130.97815603497187</v>
      </c>
      <c r="H20" s="12">
        <f t="shared" si="0"/>
        <v>81.91964846573072</v>
      </c>
      <c r="J20"/>
      <c r="K20"/>
    </row>
    <row r="21" spans="2:11" ht="12.75">
      <c r="B21" s="14"/>
      <c r="C21" s="14"/>
      <c r="D21" s="14"/>
      <c r="E21" s="14"/>
      <c r="F21" s="13"/>
      <c r="H21"/>
      <c r="J21"/>
      <c r="K21"/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36</v>
      </c>
      <c r="E25" s="9">
        <f>10*(SQRT(B25)/SQRT(D25))*(1+LOG10(C25+0.25))</f>
        <v>45.86516472412509</v>
      </c>
      <c r="F25"/>
      <c r="H25"/>
      <c r="K25"/>
    </row>
    <row r="26" spans="1:5" ht="12.75">
      <c r="A26" s="15" t="s">
        <v>32</v>
      </c>
      <c r="B26" s="7">
        <v>75</v>
      </c>
      <c r="C26" s="8">
        <v>53</v>
      </c>
      <c r="D26" s="7">
        <v>15</v>
      </c>
      <c r="E26" s="9">
        <f>10*1.5*(SQRT(B26)/SQRT(D26))*(1+LOG10(C26+0.25))</f>
        <v>91.44353971605831</v>
      </c>
    </row>
    <row r="27" spans="1:5" ht="12.75">
      <c r="A27" s="15" t="s">
        <v>33</v>
      </c>
      <c r="B27" s="7">
        <v>9</v>
      </c>
      <c r="C27" s="8">
        <v>40</v>
      </c>
      <c r="D27" s="7">
        <v>2</v>
      </c>
      <c r="E27" s="9">
        <f>10*2*(SQRT(B27)/SQRT(D27))*(1+LOG10(C27+0.25))</f>
        <v>110.51085722864973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2008-07-24T02:13:25Z</dcterms:modified>
  <cp:category/>
  <cp:version/>
  <cp:contentType/>
  <cp:contentStatus/>
</cp:coreProperties>
</file>